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PAGINA MPIO\INFORMACION CONTABLE\"/>
    </mc:Choice>
  </mc:AlternateContent>
  <bookViews>
    <workbookView xWindow="0" yWindow="0" windowWidth="19200" windowHeight="7248" tabRatio="863" activeTab="11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Print_Area" localSheetId="1">ESF!$A$1:$H$151</definedName>
    <definedName name="_xlnm.Print_Titles" localSheetId="3">ACT!$1:$3</definedName>
    <definedName name="_xlnm.Print_Titles" localSheetId="7">EFE!$1:$4</definedName>
    <definedName name="_xlnm.Print_Titles" localSheetId="1">ESF!$1:$3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1" i="62" l="1"/>
  <c r="C48" i="62" s="1"/>
  <c r="C113" i="62" s="1"/>
  <c r="D61" i="62"/>
  <c r="D48" i="62" s="1"/>
  <c r="D113" i="62" s="1"/>
  <c r="C98" i="60"/>
  <c r="C5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<sst xmlns="http://schemas.openxmlformats.org/spreadsheetml/2006/main" count="938" uniqueCount="664">
  <si>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</si>
  <si>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</si>
  <si>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</si>
  <si>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</si>
  <si>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</si>
  <si>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</si>
  <si>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</si>
  <si>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</si>
  <si>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</si>
  <si>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</si>
  <si>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</si>
  <si>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</si>
  <si>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</si>
  <si>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</si>
  <si>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</si>
  <si>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</si>
  <si>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</si>
  <si>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</si>
  <si>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</si>
  <si>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</si>
  <si>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</si>
  <si>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</si>
  <si>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</si>
  <si>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</si>
  <si>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</si>
  <si>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</si>
  <si>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</si>
  <si>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</si>
  <si>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</si>
  <si>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</si>
  <si>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</si>
  <si>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</si>
  <si>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</si>
  <si>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</si>
  <si>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</si>
  <si>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</si>
  <si>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</si>
  <si>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</si>
  <si>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</si>
  <si>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</si>
  <si>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</si>
  <si>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</si>
  <si>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</si>
  <si>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</si>
  <si>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</si>
  <si>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</si>
  <si>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</si>
  <si>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</si>
  <si>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</si>
  <si>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</si>
  <si>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</si>
  <si>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</si>
  <si>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</si>
  <si>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</si>
  <si>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</si>
  <si>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</si>
  <si>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</si>
  <si>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</si>
  <si>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</si>
  <si>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</si>
  <si>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</si>
  <si>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</si>
  <si>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</si>
  <si>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</si>
  <si>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</si>
  <si>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</si>
  <si>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</si>
  <si>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</si>
  <si>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</si>
  <si>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</si>
  <si>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</si>
  <si>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</si>
  <si>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</si>
  <si>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</si>
  <si>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</si>
  <si>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</si>
  <si>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</si>
  <si>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</si>
  <si>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</si>
  <si>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</si>
  <si>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</si>
  <si>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</si>
  <si>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</si>
  <si>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</si>
  <si>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</si>
  <si>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</si>
  <si>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</si>
  <si>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</si>
  <si>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</si>
  <si>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</si>
  <si>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</si>
  <si>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</si>
  <si>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</si>
  <si>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</si>
  <si>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</si>
  <si>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</si>
  <si>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</si>
  <si>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</si>
  <si>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</si>
  <si>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</si>
  <si>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</si>
  <si>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</si>
  <si>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</si>
  <si>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</si>
  <si>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</si>
  <si>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</si>
  <si>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</si>
  <si>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</si>
  <si>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</si>
  <si>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</si>
  <si>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</si>
  <si>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</si>
  <si>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</si>
  <si>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</si>
  <si>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</si>
  <si>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</si>
  <si>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</si>
  <si>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</si>
  <si>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</si>
  <si>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</si>
  <si>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</si>
  <si>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</si>
  <si>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</si>
  <si>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</si>
  <si>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</si>
  <si>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</si>
  <si>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</si>
  <si>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</si>
  <si>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</si>
  <si>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</si>
  <si>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</si>
  <si>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</si>
  <si>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</si>
  <si>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</si>
  <si>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</si>
  <si>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</si>
  <si>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</si>
  <si>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</si>
  <si>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</si>
  <si>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</si>
  <si>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</si>
  <si>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</si>
  <si>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</si>
  <si>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</si>
  <si>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</si>
  <si>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</si>
  <si>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</si>
  <si>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</si>
  <si>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</si>
  <si>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</si>
  <si>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</si>
  <si>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</si>
  <si>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</si>
  <si>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</si>
  <si>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</si>
  <si>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</si>
  <si>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</si>
  <si>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</si>
  <si>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</si>
  <si>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</si>
  <si>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</si>
  <si>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</si>
  <si>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</si>
  <si>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</si>
  <si>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</si>
  <si>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</si>
  <si>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</si>
  <si>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</si>
  <si>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</si>
  <si>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</si>
  <si>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</si>
  <si>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</si>
  <si>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</si>
  <si>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</si>
  <si>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</si>
  <si>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</si>
  <si>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</si>
  <si>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</si>
  <si>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</si>
  <si>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</si>
  <si>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</si>
  <si>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</si>
  <si>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</si>
  <si>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</si>
  <si>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</si>
  <si>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</si>
  <si>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</si>
  <si>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</si>
  <si>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</si>
  <si>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</si>
  <si>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</si>
  <si>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</si>
  <si>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</si>
  <si>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</si>
  <si>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</si>
  <si>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</si>
  <si>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</si>
  <si>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</si>
  <si>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</si>
  <si>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</si>
  <si>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</si>
  <si>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</si>
  <si>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</si>
  <si>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</si>
  <si>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</si>
  <si>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</si>
  <si>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</si>
  <si>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</si>
  <si>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</si>
  <si>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</si>
  <si>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</si>
  <si>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</si>
  <si>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</si>
  <si>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</si>
  <si>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</si>
  <si>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</si>
  <si>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</si>
  <si>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</si>
  <si>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</si>
  <si>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</si>
  <si>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</si>
  <si>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</si>
  <si>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</si>
  <si>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</si>
  <si>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</si>
  <si>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</si>
  <si>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</si>
  <si>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</si>
  <si>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</si>
  <si>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</si>
  <si>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</si>
  <si>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</si>
  <si>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</si>
  <si>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</si>
  <si>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</si>
  <si>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</si>
  <si>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</si>
  <si>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</si>
  <si>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</si>
  <si>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</si>
  <si>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</si>
  <si>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</si>
  <si>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</si>
  <si>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</si>
  <si>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</si>
  <si>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</si>
  <si>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</si>
  <si>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</si>
  <si>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</si>
  <si>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</si>
  <si>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</si>
  <si>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</si>
  <si>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</si>
  <si>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</si>
  <si>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</si>
  <si>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</si>
  <si>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</si>
  <si>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</si>
  <si>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</si>
  <si>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</si>
  <si>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</si>
  <si>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</si>
  <si>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</si>
  <si>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</si>
  <si>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</si>
  <si>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</si>
  <si>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</si>
  <si>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</si>
  <si>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</si>
  <si>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</si>
  <si>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</si>
  <si>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</si>
  <si>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</si>
  <si>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</si>
  <si>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</si>
  <si>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</si>
  <si>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</si>
  <si>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</si>
  <si>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</si>
  <si>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</si>
  <si>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</si>
  <si>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</si>
  <si>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</si>
  <si>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</si>
  <si>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</si>
  <si>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</si>
  <si>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</si>
  <si>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</si>
  <si>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</si>
  <si>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</si>
  <si>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</si>
  <si>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</si>
  <si>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</si>
  <si>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</si>
  <si>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</si>
  <si>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</si>
  <si>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</si>
  <si>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</si>
  <si>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</si>
  <si>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</si>
  <si>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</si>
  <si>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</si>
  <si>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</si>
  <si>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</si>
  <si>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</si>
  <si>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</si>
  <si>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</si>
  <si>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</si>
  <si>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</si>
  <si>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</si>
  <si>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</si>
  <si>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</si>
  <si>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</si>
  <si>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</si>
  <si>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</si>
  <si>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</si>
  <si>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</si>
  <si>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</si>
  <si>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</si>
  <si>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</si>
  <si>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</si>
  <si>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</si>
  <si>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</si>
  <si>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</si>
  <si>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</si>
  <si>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</si>
  <si>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</si>
  <si>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</si>
  <si>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</si>
  <si>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</si>
  <si>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</si>
  <si>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</si>
  <si>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</si>
  <si>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</si>
  <si>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</si>
  <si>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</si>
  <si>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</si>
  <si>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</si>
  <si>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</si>
  <si>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</si>
  <si>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</si>
  <si>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</si>
  <si>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</si>
  <si>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</si>
  <si>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</si>
  <si>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</si>
  <si>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</si>
  <si>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</si>
  <si>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</si>
  <si>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</si>
  <si>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</si>
  <si>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</si>
  <si>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</si>
  <si>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</si>
  <si>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</si>
  <si>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</si>
  <si>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</si>
  <si>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</si>
  <si>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</si>
  <si>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</si>
  <si>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</si>
  <si>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</si>
  <si>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</si>
  <si>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</si>
  <si>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</si>
  <si>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</si>
  <si>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</si>
  <si>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</si>
  <si>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</si>
  <si>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</si>
  <si>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</si>
  <si>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</si>
  <si>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</si>
  <si>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</si>
  <si>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</si>
  <si>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</si>
  <si>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</si>
  <si>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</si>
  <si>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</si>
  <si>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</si>
  <si>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</si>
  <si>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</si>
  <si>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</si>
  <si>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</si>
  <si>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</si>
  <si>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</si>
  <si>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</si>
  <si>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</si>
  <si>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</si>
  <si>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</si>
  <si>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</si>
  <si>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</si>
  <si>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</si>
  <si>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</si>
  <si>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</si>
  <si>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</si>
  <si>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</si>
  <si>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</si>
  <si>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</si>
  <si>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</si>
  <si>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</si>
  <si>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</si>
  <si>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</si>
  <si>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</si>
  <si>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</si>
  <si>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</si>
  <si>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</si>
  <si>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</si>
  <si>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</si>
  <si>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</si>
  <si>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</si>
  <si>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</si>
  <si>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</si>
  <si>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</si>
  <si>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</si>
  <si>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</si>
  <si>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</si>
  <si>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</si>
  <si>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</si>
  <si>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</si>
  <si>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</si>
  <si>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</si>
  <si>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</si>
  <si>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</si>
  <si>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</si>
  <si>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</si>
  <si>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</si>
  <si>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</si>
  <si>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</si>
  <si>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</si>
  <si>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</si>
  <si>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</si>
  <si>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</si>
  <si>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</si>
  <si>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</si>
  <si>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</si>
  <si>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</si>
  <si>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</si>
  <si>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</si>
  <si>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</si>
  <si>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</si>
  <si>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</si>
  <si>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</si>
  <si>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</si>
  <si>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</si>
  <si>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</si>
  <si>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</si>
  <si>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</si>
  <si>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</si>
  <si>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</si>
  <si>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</si>
  <si>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</si>
  <si>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</si>
  <si>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</si>
  <si>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</si>
  <si>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</si>
  <si>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</si>
  <si>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</si>
  <si>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</si>
  <si>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</si>
  <si>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</si>
  <si>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</si>
  <si>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</si>
  <si>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</si>
  <si>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</si>
  <si>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</si>
  <si>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</si>
  <si>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</si>
  <si>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</si>
  <si>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</si>
  <si>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</si>
  <si>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</si>
  <si>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</si>
  <si>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</si>
  <si>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</si>
  <si>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</si>
  <si>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</si>
  <si>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</si>
  <si>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</si>
  <si>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</si>
  <si>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</si>
  <si>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</si>
  <si>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</si>
  <si>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</si>
  <si>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</si>
  <si>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</si>
  <si>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</si>
  <si>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</si>
  <si>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</si>
  <si>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</si>
  <si>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</si>
  <si>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</si>
  <si>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</si>
  <si>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</si>
  <si>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</si>
  <si>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</si>
  <si>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</si>
  <si>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</si>
  <si>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</si>
  <si>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</si>
  <si>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</si>
  <si>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</si>
  <si>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</si>
  <si>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</si>
  <si>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</si>
  <si>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</si>
  <si>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</si>
  <si>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</si>
  <si>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</si>
  <si>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</si>
  <si>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</si>
  <si>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</si>
  <si>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</si>
  <si>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</si>
  <si>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</si>
  <si>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</si>
  <si>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</si>
  <si>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</si>
  <si>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</si>
  <si>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</si>
  <si>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</si>
  <si>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</si>
  <si>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</si>
  <si>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</si>
  <si>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</si>
  <si>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</si>
  <si>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</si>
  <si>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</si>
  <si>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</si>
  <si>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</si>
  <si>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</si>
  <si>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</si>
  <si>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</si>
  <si>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</si>
  <si>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</si>
  <si>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</si>
  <si>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</si>
  <si>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</si>
  <si>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</si>
  <si>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</si>
  <si>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</si>
  <si>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</si>
  <si>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</si>
  <si>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</si>
  <si>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</si>
  <si>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</si>
  <si>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</si>
  <si>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</si>
  <si>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</si>
  <si>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</si>
  <si>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</si>
  <si>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</si>
  <si>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</si>
  <si>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</si>
  <si>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</si>
  <si>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</si>
  <si>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</si>
  <si>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</si>
  <si>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</si>
  <si>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</si>
  <si>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</si>
  <si>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</si>
  <si>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</si>
  <si>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</si>
  <si>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</si>
  <si>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</si>
  <si>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</si>
  <si>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</si>
  <si>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</si>
  <si>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</si>
  <si>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</si>
  <si>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</si>
  <si>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</si>
  <si>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</si>
  <si>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</si>
  <si>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</si>
  <si>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</si>
  <si>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</si>
  <si>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</si>
  <si>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</si>
  <si>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</si>
  <si>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</si>
  <si>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</si>
  <si>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</si>
  <si>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</si>
  <si>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</si>
  <si>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</si>
  <si>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</si>
  <si>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</si>
  <si>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</si>
  <si>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</si>
  <si>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</si>
  <si>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</si>
  <si>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</si>
  <si>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</si>
  <si>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</si>
  <si>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</si>
  <si>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</si>
  <si>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</si>
  <si>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</si>
  <si>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</si>
  <si>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</si>
  <si>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</si>
  <si>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</si>
  <si>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</si>
  <si>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</si>
  <si>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</si>
  <si>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</si>
  <si>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</si>
  <si>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</si>
  <si>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</si>
  <si>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</si>
  <si>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</si>
  <si>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</si>
  <si>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</si>
  <si>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</si>
  <si>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</si>
  <si>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</si>
  <si>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</si>
  <si>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</si>
  <si>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</si>
  <si>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</si>
  <si>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</si>
  <si>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</si>
  <si>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</si>
  <si>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</si>
  <si>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</si>
  <si>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</si>
  <si>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</si>
  <si>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</si>
  <si>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</si>
  <si>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</si>
  <si>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</si>
  <si>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</si>
  <si>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</si>
  <si>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</si>
  <si>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</si>
  <si>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</si>
  <si>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</si>
  <si>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</si>
  <si>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</si>
  <si>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</si>
  <si>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</si>
  <si>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</si>
  <si>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</si>
  <si>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</si>
  <si>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</si>
  <si>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</si>
  <si>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</si>
  <si>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</si>
  <si>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</si>
  <si>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</si>
  <si>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</si>
  <si>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</si>
  <si>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</si>
  <si>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</si>
  <si>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</si>
  <si>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</si>
  <si>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</si>
  <si>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</si>
  <si>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</si>
  <si>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</si>
  <si>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Sistema para el Desarrollo Integral de la Familia del Municipio de Yuriria, Gto.</t>
  </si>
  <si>
    <t>Correspondiente del 1 de Enero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</si>
</sst>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3" fillId="0" borderId="0" xfId="3" applyFont="1" applyFill="1" applyBorder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8" fillId="0" borderId="0" xfId="10" applyFont="1" applyAlignment="1">
      <alignment horizontal="center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0</xdr:col>
      <xdr:colOff>962025</xdr:colOff>
      <xdr:row>2</xdr:row>
      <xdr:rowOff>191991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62025" cy="477741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46</xdr:row>
      <xdr:rowOff>0</xdr:rowOff>
    </xdr:from>
    <xdr:to>
      <xdr:col>1</xdr:col>
      <xdr:colOff>2415799</xdr:colOff>
      <xdr:row>54</xdr:row>
      <xdr:rowOff>75279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701040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1</xdr:col>
      <xdr:colOff>3448050</xdr:colOff>
      <xdr:row>46</xdr:row>
      <xdr:rowOff>9525</xdr:rowOff>
    </xdr:from>
    <xdr:to>
      <xdr:col>4</xdr:col>
      <xdr:colOff>113924</xdr:colOff>
      <xdr:row>54</xdr:row>
      <xdr:rowOff>100679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29125" y="701992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5"/>
  <sheetViews>
    <sheetView view="pageBreakPreview" zoomScaleNormal="100" zoomScaleSheetLayoutView="100" workbookViewId="0">
      <pane ySplit="5" topLeftCell="A33" activePane="bottomLeft" state="frozen"/>
      <selection activeCell="A14" sqref="A14:B14"/>
      <selection pane="bottomLeft" activeCell="G51" sqref="G51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4" t="s">
        <v>662</v>
      </c>
      <c r="B1" s="154"/>
      <c r="C1" s="17"/>
      <c r="D1" s="14" t="s">
        <v>614</v>
      </c>
      <c r="E1" s="15">
        <v>2022</v>
      </c>
    </row>
    <row r="2" spans="1:5" ht="18.899999999999999" customHeight="1" x14ac:dyDescent="0.2">
      <c r="A2" s="155" t="s">
        <v>613</v>
      </c>
      <c r="B2" s="155"/>
      <c r="C2" s="36"/>
      <c r="D2" s="14" t="s">
        <v>615</v>
      </c>
      <c r="E2" s="17" t="s">
        <v>620</v>
      </c>
    </row>
    <row r="3" spans="1:5" ht="18.899999999999999" customHeight="1" x14ac:dyDescent="0.2">
      <c r="A3" s="156" t="s">
        <v>663</v>
      </c>
      <c r="B3" s="156"/>
      <c r="C3" s="17"/>
      <c r="D3" s="14" t="s">
        <v>616</v>
      </c>
      <c r="E3" s="15">
        <v>1</v>
      </c>
    </row>
    <row r="4" spans="1:5" s="101" customFormat="1" ht="18.899999999999999" customHeight="1" x14ac:dyDescent="0.2">
      <c r="A4" s="156" t="s">
        <v>635</v>
      </c>
      <c r="B4" s="156"/>
      <c r="C4" s="156"/>
      <c r="D4" s="156"/>
      <c r="E4" s="156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5" t="s">
        <v>48</v>
      </c>
      <c r="B35" s="46" t="s">
        <v>43</v>
      </c>
    </row>
    <row r="36" spans="1:3" x14ac:dyDescent="0.2">
      <c r="A36" s="45" t="s">
        <v>49</v>
      </c>
      <c r="B36" s="46" t="s">
        <v>44</v>
      </c>
    </row>
    <row r="37" spans="1:3" x14ac:dyDescent="0.2">
      <c r="A37" s="7"/>
      <c r="B37" s="10"/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6" t="s">
        <v>32</v>
      </c>
    </row>
    <row r="40" spans="1:3" x14ac:dyDescent="0.2">
      <c r="A40" s="7"/>
      <c r="B40" s="46" t="s">
        <v>636</v>
      </c>
    </row>
    <row r="41" spans="1:3" ht="10.8" thickBot="1" x14ac:dyDescent="0.25">
      <c r="A41" s="11"/>
      <c r="B41" s="12"/>
    </row>
    <row r="44" spans="1:3" x14ac:dyDescent="0.2">
      <c r="B44" s="101" t="s">
        <v>637</v>
      </c>
    </row>
    <row r="47" spans="1:3" x14ac:dyDescent="0.2">
      <c r="A47" s="153"/>
      <c r="B47" s="153"/>
      <c r="C47" s="153"/>
    </row>
    <row r="48" spans="1:3" x14ac:dyDescent="0.2">
      <c r="A48" s="153"/>
      <c r="B48" s="153"/>
      <c r="C48" s="153"/>
    </row>
    <row r="49" spans="1:3" x14ac:dyDescent="0.2">
      <c r="A49" s="153"/>
      <c r="B49" s="153"/>
      <c r="C49" s="153"/>
    </row>
    <row r="50" spans="1:3" x14ac:dyDescent="0.2">
      <c r="A50" s="153"/>
      <c r="B50" s="153"/>
      <c r="C50" s="153"/>
    </row>
    <row r="51" spans="1:3" x14ac:dyDescent="0.2">
      <c r="A51" s="153"/>
      <c r="B51" s="153"/>
      <c r="C51" s="153"/>
    </row>
    <row r="52" spans="1:3" x14ac:dyDescent="0.2">
      <c r="A52" s="153"/>
      <c r="B52" s="153"/>
      <c r="C52" s="153"/>
    </row>
    <row r="53" spans="1:3" x14ac:dyDescent="0.2">
      <c r="A53" s="153"/>
      <c r="B53" s="153"/>
      <c r="C53" s="153"/>
    </row>
    <row r="54" spans="1:3" x14ac:dyDescent="0.2">
      <c r="A54" s="153"/>
      <c r="B54" s="153"/>
      <c r="C54" s="153"/>
    </row>
    <row r="55" spans="1:3" x14ac:dyDescent="0.2">
      <c r="A55" s="153"/>
      <c r="B55" s="153"/>
      <c r="C55" s="153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view="pageBreakPreview" zoomScale="60" zoomScaleNormal="100" workbookViewId="0">
      <selection activeCell="A22" sqref="A22:C23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60" t="s">
        <v>662</v>
      </c>
      <c r="B1" s="161"/>
      <c r="C1" s="162"/>
    </row>
    <row r="2" spans="1:3" s="37" customFormat="1" ht="18" customHeight="1" x14ac:dyDescent="0.3">
      <c r="A2" s="163" t="s">
        <v>625</v>
      </c>
      <c r="B2" s="164"/>
      <c r="C2" s="165"/>
    </row>
    <row r="3" spans="1:3" s="37" customFormat="1" ht="18" customHeight="1" x14ac:dyDescent="0.3">
      <c r="A3" s="163" t="s">
        <v>663</v>
      </c>
      <c r="B3" s="166"/>
      <c r="C3" s="165"/>
    </row>
    <row r="4" spans="1:3" s="40" customFormat="1" ht="18" customHeight="1" x14ac:dyDescent="0.2">
      <c r="A4" s="167" t="s">
        <v>626</v>
      </c>
      <c r="B4" s="168"/>
      <c r="C4" s="169"/>
    </row>
    <row r="5" spans="1:3" s="38" customFormat="1" x14ac:dyDescent="0.2">
      <c r="A5" s="58" t="s">
        <v>525</v>
      </c>
      <c r="B5" s="58"/>
      <c r="C5" s="59">
        <v>2340792.31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2340792.31</v>
      </c>
    </row>
    <row r="22" spans="1:3" ht="14.4" customHeight="1" x14ac:dyDescent="0.2">
      <c r="A22" s="170" t="s">
        <v>637</v>
      </c>
      <c r="B22" s="170"/>
      <c r="C22" s="170"/>
    </row>
    <row r="23" spans="1:3" x14ac:dyDescent="0.2">
      <c r="A23" s="170"/>
      <c r="B23" s="170"/>
      <c r="C23" s="170"/>
    </row>
  </sheetData>
  <mergeCells count="5">
    <mergeCell ref="A1:C1"/>
    <mergeCell ref="A2:C2"/>
    <mergeCell ref="A3:C3"/>
    <mergeCell ref="A4:C4"/>
    <mergeCell ref="A22:C23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view="pageBreakPreview" zoomScale="60" zoomScaleNormal="100" workbookViewId="0">
      <selection activeCell="F29" sqref="F2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71" t="s">
        <v>662</v>
      </c>
      <c r="B1" s="172"/>
      <c r="C1" s="173"/>
    </row>
    <row r="2" spans="1:3" s="41" customFormat="1" ht="18.899999999999999" customHeight="1" x14ac:dyDescent="0.3">
      <c r="A2" s="174" t="s">
        <v>627</v>
      </c>
      <c r="B2" s="175"/>
      <c r="C2" s="176"/>
    </row>
    <row r="3" spans="1:3" s="41" customFormat="1" ht="18.899999999999999" customHeight="1" x14ac:dyDescent="0.3">
      <c r="A3" s="174" t="s">
        <v>663</v>
      </c>
      <c r="B3" s="177"/>
      <c r="C3" s="176"/>
    </row>
    <row r="4" spans="1:3" s="42" customFormat="1" x14ac:dyDescent="0.2">
      <c r="A4" s="167" t="s">
        <v>626</v>
      </c>
      <c r="B4" s="168"/>
      <c r="C4" s="169"/>
    </row>
    <row r="5" spans="1:3" x14ac:dyDescent="0.2">
      <c r="A5" s="89" t="s">
        <v>538</v>
      </c>
      <c r="B5" s="58"/>
      <c r="C5" s="82">
        <v>1970336.72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0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0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1970336.72</v>
      </c>
    </row>
    <row r="41" spans="1:3" ht="14.4" customHeight="1" x14ac:dyDescent="0.2">
      <c r="A41" s="170" t="s">
        <v>637</v>
      </c>
      <c r="B41" s="170"/>
      <c r="C41" s="170"/>
    </row>
    <row r="42" spans="1:3" x14ac:dyDescent="0.2">
      <c r="A42" s="170"/>
      <c r="B42" s="170"/>
      <c r="C42" s="170"/>
    </row>
  </sheetData>
  <mergeCells count="5">
    <mergeCell ref="A1:C1"/>
    <mergeCell ref="A2:C2"/>
    <mergeCell ref="A3:C3"/>
    <mergeCell ref="A4:C4"/>
    <mergeCell ref="A41:C4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="60" zoomScaleNormal="100" workbookViewId="0">
      <selection sqref="A1:F1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9" t="s">
        <v>662</v>
      </c>
      <c r="B1" s="178"/>
      <c r="C1" s="178"/>
      <c r="D1" s="178"/>
      <c r="E1" s="178"/>
      <c r="F1" s="178"/>
      <c r="G1" s="27" t="s">
        <v>617</v>
      </c>
      <c r="H1" s="28">
        <v>2022</v>
      </c>
    </row>
    <row r="2" spans="1:10" ht="18.899999999999999" customHeight="1" x14ac:dyDescent="0.2">
      <c r="A2" s="159" t="s">
        <v>628</v>
      </c>
      <c r="B2" s="178"/>
      <c r="C2" s="178"/>
      <c r="D2" s="178"/>
      <c r="E2" s="178"/>
      <c r="F2" s="178"/>
      <c r="G2" s="27" t="s">
        <v>618</v>
      </c>
      <c r="H2" s="28" t="s">
        <v>620</v>
      </c>
    </row>
    <row r="3" spans="1:10" ht="18.899999999999999" customHeight="1" x14ac:dyDescent="0.2">
      <c r="A3" s="179" t="s">
        <v>663</v>
      </c>
      <c r="B3" s="180"/>
      <c r="C3" s="180"/>
      <c r="D3" s="180"/>
      <c r="E3" s="180"/>
      <c r="F3" s="180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" customHeight="1" x14ac:dyDescent="0.2">
      <c r="A5" s="181" t="s">
        <v>34</v>
      </c>
      <c r="B5" s="181"/>
      <c r="C5" s="181"/>
      <c r="D5" s="181"/>
      <c r="E5" s="181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3.2" x14ac:dyDescent="0.25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2" t="s">
        <v>36</v>
      </c>
      <c r="C10" s="182"/>
      <c r="D10" s="182"/>
      <c r="E10" s="182"/>
    </row>
    <row r="11" spans="1:8" s="127" customFormat="1" ht="12.9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2" t="s">
        <v>38</v>
      </c>
      <c r="C12" s="182"/>
      <c r="D12" s="182"/>
      <c r="E12" s="182"/>
    </row>
    <row r="13" spans="1:8" s="127" customFormat="1" ht="26.1" customHeight="1" x14ac:dyDescent="0.2">
      <c r="A13" s="131" t="s">
        <v>603</v>
      </c>
      <c r="B13" s="182" t="s">
        <v>39</v>
      </c>
      <c r="C13" s="182"/>
      <c r="D13" s="182"/>
      <c r="E13" s="182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" customHeight="1" x14ac:dyDescent="0.2">
      <c r="A16" s="131" t="s">
        <v>605</v>
      </c>
    </row>
    <row r="17" spans="1:4" s="127" customFormat="1" ht="12.9" customHeight="1" x14ac:dyDescent="0.2">
      <c r="A17" s="132"/>
    </row>
    <row r="18" spans="1:4" s="127" customFormat="1" ht="12.9" customHeight="1" x14ac:dyDescent="0.2">
      <c r="A18" s="142" t="s">
        <v>97</v>
      </c>
    </row>
    <row r="19" spans="1:4" s="127" customFormat="1" ht="12.9" customHeight="1" x14ac:dyDescent="0.2">
      <c r="A19" s="135" t="s">
        <v>606</v>
      </c>
    </row>
    <row r="20" spans="1:4" s="127" customFormat="1" ht="12.9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5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view="pageBreakPreview" zoomScale="60" zoomScaleNormal="106" workbookViewId="0">
      <selection activeCell="C160" sqref="C160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7" t="s">
        <v>662</v>
      </c>
      <c r="B1" s="158"/>
      <c r="C1" s="158"/>
      <c r="D1" s="158"/>
      <c r="E1" s="158"/>
      <c r="F1" s="158"/>
      <c r="G1" s="14" t="s">
        <v>617</v>
      </c>
      <c r="H1" s="25">
        <v>2022</v>
      </c>
    </row>
    <row r="2" spans="1:8" s="16" customFormat="1" ht="18.899999999999999" customHeight="1" x14ac:dyDescent="0.3">
      <c r="A2" s="157" t="s">
        <v>621</v>
      </c>
      <c r="B2" s="158"/>
      <c r="C2" s="158"/>
      <c r="D2" s="158"/>
      <c r="E2" s="158"/>
      <c r="F2" s="158"/>
      <c r="G2" s="14" t="s">
        <v>618</v>
      </c>
      <c r="H2" s="25" t="s">
        <v>620</v>
      </c>
    </row>
    <row r="3" spans="1:8" s="16" customFormat="1" ht="18.899999999999999" customHeight="1" x14ac:dyDescent="0.3">
      <c r="A3" s="157" t="s">
        <v>663</v>
      </c>
      <c r="B3" s="158"/>
      <c r="C3" s="158"/>
      <c r="D3" s="158"/>
      <c r="E3" s="158"/>
      <c r="F3" s="158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1237737.8600000001</v>
      </c>
      <c r="D15" s="24">
        <v>1236372.3999999999</v>
      </c>
      <c r="E15" s="24">
        <v>1100670.69</v>
      </c>
      <c r="F15" s="24">
        <v>1400077.81</v>
      </c>
      <c r="G15" s="24">
        <v>1438425.82</v>
      </c>
    </row>
    <row r="16" spans="1:8" x14ac:dyDescent="0.2">
      <c r="A16" s="22">
        <v>1124</v>
      </c>
      <c r="B16" s="20" t="s">
        <v>202</v>
      </c>
      <c r="C16" s="24">
        <v>57000</v>
      </c>
      <c r="D16" s="24">
        <v>0</v>
      </c>
      <c r="E16" s="24">
        <v>0</v>
      </c>
      <c r="F16" s="24">
        <v>130000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8750.34</v>
      </c>
      <c r="D20" s="24">
        <v>8750.34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21638.67</v>
      </c>
      <c r="D21" s="24">
        <v>21638.67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42637.7</v>
      </c>
      <c r="D23" s="24">
        <v>42637.7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138450</v>
      </c>
    </row>
    <row r="33" spans="1:8" x14ac:dyDescent="0.2">
      <c r="A33" s="22">
        <v>1141</v>
      </c>
      <c r="B33" s="20" t="s">
        <v>217</v>
      </c>
      <c r="C33" s="24">
        <v>138450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6229149.8999999994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215303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5912765.2999999998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24081.599999999999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77000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3382021.76</v>
      </c>
      <c r="D62" s="24">
        <f t="shared" ref="D62:E62" si="0">SUM(D63:D70)</f>
        <v>0</v>
      </c>
      <c r="E62" s="24">
        <f t="shared" si="0"/>
        <v>-2284668.0300000003</v>
      </c>
    </row>
    <row r="63" spans="1:9" x14ac:dyDescent="0.2">
      <c r="A63" s="22">
        <v>1241</v>
      </c>
      <c r="B63" s="20" t="s">
        <v>239</v>
      </c>
      <c r="C63" s="24">
        <v>1182794.6499999999</v>
      </c>
      <c r="D63" s="24">
        <v>0</v>
      </c>
      <c r="E63" s="24">
        <v>-620879.32999999996</v>
      </c>
    </row>
    <row r="64" spans="1:9" x14ac:dyDescent="0.2">
      <c r="A64" s="22">
        <v>1242</v>
      </c>
      <c r="B64" s="20" t="s">
        <v>240</v>
      </c>
      <c r="C64" s="24">
        <v>167869.06</v>
      </c>
      <c r="D64" s="24">
        <v>0</v>
      </c>
      <c r="E64" s="24">
        <v>-69182.399999999994</v>
      </c>
    </row>
    <row r="65" spans="1:9" x14ac:dyDescent="0.2">
      <c r="A65" s="22">
        <v>1243</v>
      </c>
      <c r="B65" s="20" t="s">
        <v>241</v>
      </c>
      <c r="C65" s="24">
        <v>99173.5</v>
      </c>
      <c r="D65" s="24">
        <v>0</v>
      </c>
      <c r="E65" s="24">
        <v>-57922.85</v>
      </c>
    </row>
    <row r="66" spans="1:9" x14ac:dyDescent="0.2">
      <c r="A66" s="22">
        <v>1244</v>
      </c>
      <c r="B66" s="20" t="s">
        <v>242</v>
      </c>
      <c r="C66" s="24">
        <v>1881568</v>
      </c>
      <c r="D66" s="24">
        <v>0</v>
      </c>
      <c r="E66" s="24">
        <v>-1508324.33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50616.55</v>
      </c>
      <c r="D68" s="24">
        <v>0</v>
      </c>
      <c r="E68" s="24">
        <v>-28359.119999999999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27306.400000000001</v>
      </c>
      <c r="D74" s="24">
        <f>SUM(D75:D79)</f>
        <v>0</v>
      </c>
      <c r="E74" s="24">
        <f>SUM(E75:E79)</f>
        <v>16705.93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27306.400000000001</v>
      </c>
      <c r="D78" s="24">
        <v>0</v>
      </c>
      <c r="E78" s="24">
        <v>16705.93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384657.44</v>
      </c>
      <c r="D110" s="24">
        <f>SUM(D111:D119)</f>
        <v>384657.44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45642.18</v>
      </c>
      <c r="D111" s="24">
        <f>C111</f>
        <v>45642.18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19887.46</v>
      </c>
      <c r="D112" s="24">
        <f t="shared" ref="D112:D119" si="1">C112</f>
        <v>19887.46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462051.12</v>
      </c>
      <c r="D117" s="24">
        <f t="shared" si="1"/>
        <v>462051.12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-142923.32</v>
      </c>
      <c r="D119" s="24">
        <f t="shared" si="1"/>
        <v>-142923.32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3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view="pageBreakPreview" zoomScale="110" zoomScaleNormal="100" zoomScaleSheetLayoutView="110" workbookViewId="0">
      <selection activeCell="C100" sqref="C100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5" t="s">
        <v>662</v>
      </c>
      <c r="B1" s="155"/>
      <c r="C1" s="155"/>
      <c r="D1" s="14" t="s">
        <v>617</v>
      </c>
      <c r="E1" s="25">
        <v>2022</v>
      </c>
    </row>
    <row r="2" spans="1:5" s="16" customFormat="1" ht="18.899999999999999" customHeight="1" x14ac:dyDescent="0.3">
      <c r="A2" s="155" t="s">
        <v>622</v>
      </c>
      <c r="B2" s="155"/>
      <c r="C2" s="155"/>
      <c r="D2" s="14" t="s">
        <v>618</v>
      </c>
      <c r="E2" s="25" t="s">
        <v>620</v>
      </c>
    </row>
    <row r="3" spans="1:5" s="16" customFormat="1" ht="18.899999999999999" customHeight="1" x14ac:dyDescent="0.3">
      <c r="A3" s="155" t="s">
        <v>663</v>
      </c>
      <c r="B3" s="155"/>
      <c r="C3" s="155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92182.310000000012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0.399999999999999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0.399999999999999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0.399999999999999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19.239999999999998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19.239999999999998</v>
      </c>
      <c r="D35" s="100"/>
      <c r="E35" s="49"/>
    </row>
    <row r="36" spans="1:5" ht="20.399999999999999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0.399999999999999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92163.07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0.399999999999999" x14ac:dyDescent="0.2">
      <c r="A49" s="50">
        <v>4173</v>
      </c>
      <c r="B49" s="52" t="s">
        <v>504</v>
      </c>
      <c r="C49" s="55">
        <v>92163.07</v>
      </c>
      <c r="D49" s="100"/>
      <c r="E49" s="49"/>
    </row>
    <row r="50" spans="1:5" ht="20.399999999999999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0.399999999999999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0.399999999999999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0.399999999999999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0.6" x14ac:dyDescent="0.2">
      <c r="A58" s="50">
        <v>4200</v>
      </c>
      <c r="B58" s="52" t="s">
        <v>510</v>
      </c>
      <c r="C58" s="55">
        <f>+C59+C65</f>
        <v>2247000</v>
      </c>
      <c r="D58" s="100"/>
      <c r="E58" s="49"/>
    </row>
    <row r="59" spans="1: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2247000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2247000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1610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1610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1610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1970336.72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1872945.51</v>
      </c>
      <c r="D99" s="57">
        <f>C99/$C$98</f>
        <v>0.95057128610991937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1723218.92</v>
      </c>
      <c r="D100" s="57">
        <f t="shared" ref="D100:D163" si="0">C100/$C$98</f>
        <v>0.87458092949716737</v>
      </c>
      <c r="E100" s="56"/>
    </row>
    <row r="101" spans="1:5" x14ac:dyDescent="0.2">
      <c r="A101" s="54">
        <v>5111</v>
      </c>
      <c r="B101" s="51" t="s">
        <v>363</v>
      </c>
      <c r="C101" s="55">
        <v>1002888.26</v>
      </c>
      <c r="D101" s="57">
        <f t="shared" si="0"/>
        <v>0.508993335920776</v>
      </c>
      <c r="E101" s="56"/>
    </row>
    <row r="102" spans="1:5" x14ac:dyDescent="0.2">
      <c r="A102" s="54">
        <v>5112</v>
      </c>
      <c r="B102" s="51" t="s">
        <v>364</v>
      </c>
      <c r="C102" s="55">
        <v>18800.099999999999</v>
      </c>
      <c r="D102" s="57">
        <f t="shared" si="0"/>
        <v>9.5415670880863446E-3</v>
      </c>
      <c r="E102" s="56"/>
    </row>
    <row r="103" spans="1:5" x14ac:dyDescent="0.2">
      <c r="A103" s="54">
        <v>5113</v>
      </c>
      <c r="B103" s="51" t="s">
        <v>365</v>
      </c>
      <c r="C103" s="55">
        <v>64376.5</v>
      </c>
      <c r="D103" s="57">
        <f t="shared" si="0"/>
        <v>3.267284182776637E-2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637154.06000000006</v>
      </c>
      <c r="D105" s="57">
        <f t="shared" si="0"/>
        <v>0.32337318466053866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72254.12</v>
      </c>
      <c r="D107" s="57">
        <f t="shared" si="0"/>
        <v>3.6670950333808933E-2</v>
      </c>
      <c r="E107" s="56"/>
    </row>
    <row r="108" spans="1:5" x14ac:dyDescent="0.2">
      <c r="A108" s="54">
        <v>5121</v>
      </c>
      <c r="B108" s="51" t="s">
        <v>370</v>
      </c>
      <c r="C108" s="55">
        <v>21615.66</v>
      </c>
      <c r="D108" s="57">
        <f t="shared" si="0"/>
        <v>1.0970541116444301E-2</v>
      </c>
      <c r="E108" s="56"/>
    </row>
    <row r="109" spans="1:5" x14ac:dyDescent="0.2">
      <c r="A109" s="54">
        <v>5122</v>
      </c>
      <c r="B109" s="51" t="s">
        <v>371</v>
      </c>
      <c r="C109" s="55">
        <v>8783.34</v>
      </c>
      <c r="D109" s="57">
        <f t="shared" si="0"/>
        <v>4.4577862813214991E-3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8498.51</v>
      </c>
      <c r="D111" s="57">
        <f t="shared" si="0"/>
        <v>4.3132272335664537E-3</v>
      </c>
      <c r="E111" s="56"/>
    </row>
    <row r="112" spans="1:5" x14ac:dyDescent="0.2">
      <c r="A112" s="54">
        <v>5125</v>
      </c>
      <c r="B112" s="51" t="s">
        <v>374</v>
      </c>
      <c r="C112" s="55">
        <v>4015.36</v>
      </c>
      <c r="D112" s="57">
        <f t="shared" si="0"/>
        <v>2.0379054804399118E-3</v>
      </c>
      <c r="E112" s="56"/>
    </row>
    <row r="113" spans="1:5" x14ac:dyDescent="0.2">
      <c r="A113" s="54">
        <v>5126</v>
      </c>
      <c r="B113" s="51" t="s">
        <v>375</v>
      </c>
      <c r="C113" s="55">
        <v>26001.21</v>
      </c>
      <c r="D113" s="57">
        <f t="shared" si="0"/>
        <v>1.3196328189021417E-2</v>
      </c>
      <c r="E113" s="56"/>
    </row>
    <row r="114" spans="1:5" x14ac:dyDescent="0.2">
      <c r="A114" s="54">
        <v>5127</v>
      </c>
      <c r="B114" s="51" t="s">
        <v>376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3340.04</v>
      </c>
      <c r="D116" s="57">
        <f t="shared" si="0"/>
        <v>1.6951620330153518E-3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77472.47</v>
      </c>
      <c r="D117" s="57">
        <f t="shared" si="0"/>
        <v>3.9319406278943023E-2</v>
      </c>
      <c r="E117" s="56"/>
    </row>
    <row r="118" spans="1:5" x14ac:dyDescent="0.2">
      <c r="A118" s="54">
        <v>5131</v>
      </c>
      <c r="B118" s="51" t="s">
        <v>380</v>
      </c>
      <c r="C118" s="55">
        <v>14555.2</v>
      </c>
      <c r="D118" s="57">
        <f t="shared" si="0"/>
        <v>7.3871637534116512E-3</v>
      </c>
      <c r="E118" s="56"/>
    </row>
    <row r="119" spans="1:5" x14ac:dyDescent="0.2">
      <c r="A119" s="54">
        <v>5132</v>
      </c>
      <c r="B119" s="51" t="s">
        <v>381</v>
      </c>
      <c r="C119" s="55">
        <v>5371.64</v>
      </c>
      <c r="D119" s="57">
        <f t="shared" si="0"/>
        <v>2.7262548301896341E-3</v>
      </c>
      <c r="E119" s="56"/>
    </row>
    <row r="120" spans="1:5" x14ac:dyDescent="0.2">
      <c r="A120" s="54">
        <v>5133</v>
      </c>
      <c r="B120" s="51" t="s">
        <v>382</v>
      </c>
      <c r="C120" s="55">
        <v>3248</v>
      </c>
      <c r="D120" s="57">
        <f t="shared" si="0"/>
        <v>1.648449205169358E-3</v>
      </c>
      <c r="E120" s="56"/>
    </row>
    <row r="121" spans="1:5" x14ac:dyDescent="0.2">
      <c r="A121" s="54">
        <v>5134</v>
      </c>
      <c r="B121" s="51" t="s">
        <v>383</v>
      </c>
      <c r="C121" s="55">
        <v>20596.2</v>
      </c>
      <c r="D121" s="57">
        <f t="shared" si="0"/>
        <v>1.0453137167336556E-2</v>
      </c>
      <c r="E121" s="56"/>
    </row>
    <row r="122" spans="1:5" x14ac:dyDescent="0.2">
      <c r="A122" s="54">
        <v>5135</v>
      </c>
      <c r="B122" s="51" t="s">
        <v>384</v>
      </c>
      <c r="C122" s="55">
        <v>4060</v>
      </c>
      <c r="D122" s="57">
        <f t="shared" si="0"/>
        <v>2.0605615064616975E-3</v>
      </c>
      <c r="E122" s="56"/>
    </row>
    <row r="123" spans="1:5" x14ac:dyDescent="0.2">
      <c r="A123" s="54">
        <v>5136</v>
      </c>
      <c r="B123" s="51" t="s">
        <v>385</v>
      </c>
      <c r="C123" s="55">
        <v>1491.06</v>
      </c>
      <c r="D123" s="57">
        <f t="shared" si="0"/>
        <v>7.5675390143467461E-4</v>
      </c>
      <c r="E123" s="56"/>
    </row>
    <row r="124" spans="1:5" x14ac:dyDescent="0.2">
      <c r="A124" s="54">
        <v>5137</v>
      </c>
      <c r="B124" s="51" t="s">
        <v>386</v>
      </c>
      <c r="C124" s="55">
        <v>726</v>
      </c>
      <c r="D124" s="57">
        <f t="shared" si="0"/>
        <v>3.6846493933280602E-4</v>
      </c>
      <c r="E124" s="56"/>
    </row>
    <row r="125" spans="1:5" x14ac:dyDescent="0.2">
      <c r="A125" s="54">
        <v>5138</v>
      </c>
      <c r="B125" s="51" t="s">
        <v>387</v>
      </c>
      <c r="C125" s="55">
        <v>6901.41</v>
      </c>
      <c r="D125" s="57">
        <f t="shared" si="0"/>
        <v>3.5026551197807447E-3</v>
      </c>
      <c r="E125" s="56"/>
    </row>
    <row r="126" spans="1:5" x14ac:dyDescent="0.2">
      <c r="A126" s="54">
        <v>5139</v>
      </c>
      <c r="B126" s="51" t="s">
        <v>388</v>
      </c>
      <c r="C126" s="55">
        <v>20522.96</v>
      </c>
      <c r="D126" s="57">
        <f t="shared" si="0"/>
        <v>1.0415965855825901E-2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97391.209999999992</v>
      </c>
      <c r="D127" s="57">
        <f t="shared" si="0"/>
        <v>4.9428713890080675E-2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41301.89</v>
      </c>
      <c r="D137" s="57">
        <f t="shared" si="0"/>
        <v>2.0961843516777174E-2</v>
      </c>
      <c r="E137" s="56"/>
    </row>
    <row r="138" spans="1:5" x14ac:dyDescent="0.2">
      <c r="A138" s="54">
        <v>5241</v>
      </c>
      <c r="B138" s="51" t="s">
        <v>398</v>
      </c>
      <c r="C138" s="55">
        <v>41301.89</v>
      </c>
      <c r="D138" s="57">
        <f t="shared" si="0"/>
        <v>2.0961843516777174E-2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56089.32</v>
      </c>
      <c r="D142" s="57">
        <f t="shared" si="0"/>
        <v>2.8466870373303504E-2</v>
      </c>
      <c r="E142" s="56"/>
    </row>
    <row r="143" spans="1:5" x14ac:dyDescent="0.2">
      <c r="A143" s="54">
        <v>5251</v>
      </c>
      <c r="B143" s="51" t="s">
        <v>402</v>
      </c>
      <c r="C143" s="55">
        <v>9982.32</v>
      </c>
      <c r="D143" s="57">
        <f t="shared" si="0"/>
        <v>5.0663015608824469E-3</v>
      </c>
      <c r="E143" s="56"/>
    </row>
    <row r="144" spans="1:5" x14ac:dyDescent="0.2">
      <c r="A144" s="54">
        <v>5252</v>
      </c>
      <c r="B144" s="51" t="s">
        <v>403</v>
      </c>
      <c r="C144" s="55">
        <v>46107</v>
      </c>
      <c r="D144" s="57">
        <f t="shared" si="0"/>
        <v>2.3400568812421058E-2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0.399999999999999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="60" zoomScaleNormal="100" workbookViewId="0">
      <selection activeCell="C15" sqref="C15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9" t="s">
        <v>662</v>
      </c>
      <c r="B1" s="159"/>
      <c r="C1" s="159"/>
      <c r="D1" s="27" t="s">
        <v>617</v>
      </c>
      <c r="E1" s="28">
        <v>2022</v>
      </c>
    </row>
    <row r="2" spans="1:5" ht="18.899999999999999" customHeight="1" x14ac:dyDescent="0.2">
      <c r="A2" s="159" t="s">
        <v>623</v>
      </c>
      <c r="B2" s="159"/>
      <c r="C2" s="159"/>
      <c r="D2" s="27" t="s">
        <v>618</v>
      </c>
      <c r="E2" s="28" t="s">
        <v>620</v>
      </c>
    </row>
    <row r="3" spans="1:5" ht="18.899999999999999" customHeight="1" x14ac:dyDescent="0.2">
      <c r="A3" s="159" t="s">
        <v>663</v>
      </c>
      <c r="B3" s="159"/>
      <c r="C3" s="159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370455.59</v>
      </c>
    </row>
    <row r="15" spans="1:5" x14ac:dyDescent="0.2">
      <c r="A15" s="33">
        <v>3220</v>
      </c>
      <c r="B15" s="29" t="s">
        <v>473</v>
      </c>
      <c r="C15" s="34">
        <v>9282142.8499999996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view="pageBreakPreview" zoomScale="110" zoomScaleNormal="100" zoomScaleSheetLayoutView="110" workbookViewId="0">
      <selection activeCell="D113" sqref="D113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9" t="s">
        <v>662</v>
      </c>
      <c r="B1" s="159"/>
      <c r="C1" s="159"/>
      <c r="D1" s="27" t="s">
        <v>617</v>
      </c>
      <c r="E1" s="28">
        <v>2022</v>
      </c>
    </row>
    <row r="2" spans="1:5" s="35" customFormat="1" ht="18.899999999999999" customHeight="1" x14ac:dyDescent="0.3">
      <c r="A2" s="159" t="s">
        <v>624</v>
      </c>
      <c r="B2" s="159"/>
      <c r="C2" s="159"/>
      <c r="D2" s="27" t="s">
        <v>618</v>
      </c>
      <c r="E2" s="28" t="s">
        <v>620</v>
      </c>
    </row>
    <row r="3" spans="1:5" s="35" customFormat="1" ht="18.899999999999999" customHeight="1" x14ac:dyDescent="0.3">
      <c r="A3" s="159" t="s">
        <v>663</v>
      </c>
      <c r="B3" s="159"/>
      <c r="C3" s="159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1251270.54</v>
      </c>
      <c r="D10" s="34">
        <v>977738.86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1251270.54</v>
      </c>
      <c r="D15" s="143">
        <f>SUM(D8:D14)</f>
        <v>977738.86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0</v>
      </c>
      <c r="D28" s="143">
        <f>SUM(D29:D36)</f>
        <v>0</v>
      </c>
      <c r="E28" s="138"/>
    </row>
    <row r="29" spans="1:5" x14ac:dyDescent="0.2">
      <c r="A29" s="33">
        <v>1241</v>
      </c>
      <c r="B29" s="29" t="s">
        <v>239</v>
      </c>
      <c r="C29" s="34">
        <v>0</v>
      </c>
      <c r="D29" s="140">
        <v>0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0</v>
      </c>
      <c r="D43" s="143">
        <f>D20+D28+D37</f>
        <v>0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370455.59</v>
      </c>
      <c r="D47" s="143">
        <v>89921.64</v>
      </c>
    </row>
    <row r="48" spans="1:5" x14ac:dyDescent="0.2">
      <c r="A48" s="139"/>
      <c r="B48" s="144" t="s">
        <v>629</v>
      </c>
      <c r="C48" s="143">
        <f>C49+C61+C93+C96</f>
        <v>2220.3000000000002</v>
      </c>
      <c r="D48" s="143">
        <f>D49+D61+D93+D96</f>
        <v>240405.12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220873.24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220873.24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57333.33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160809.26999999999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2730.64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2220.3000000000002</v>
      </c>
      <c r="D96" s="143">
        <f>SUM(D97:D101)</f>
        <v>19531.88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0</v>
      </c>
    </row>
    <row r="98" spans="1:4" x14ac:dyDescent="0.2">
      <c r="A98" s="139">
        <v>2112</v>
      </c>
      <c r="B98" s="138" t="s">
        <v>644</v>
      </c>
      <c r="C98" s="140">
        <v>2220.3000000000002</v>
      </c>
      <c r="D98" s="140">
        <v>0</v>
      </c>
    </row>
    <row r="99" spans="1:4" x14ac:dyDescent="0.2">
      <c r="A99" s="139">
        <v>2112</v>
      </c>
      <c r="B99" s="138" t="s">
        <v>645</v>
      </c>
      <c r="C99" s="140">
        <v>0</v>
      </c>
      <c r="D99" s="140">
        <v>19531.88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372675.89</v>
      </c>
      <c r="D113" s="143">
        <f>D47+D48-D102</f>
        <v>330326.76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ESF!Área_de_impresión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2022-04-29T14:27:51Z</cp:lastPrinted>
  <dcterms:created xsi:type="dcterms:W3CDTF">2012-12-11T20:36:24Z</dcterms:created>
  <dcterms:modified xsi:type="dcterms:W3CDTF">2022-06-06T16:48:23Z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